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Comunicación\03\Presupuestal\"/>
    </mc:Choice>
  </mc:AlternateContent>
  <xr:revisionPtr revIDLastSave="0" documentId="13_ncr:1_{0D2E7CCD-480E-4EFA-8055-088278DC3D68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COG!$A$4:$A$76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6" l="1"/>
  <c r="F26" i="6"/>
  <c r="F18" i="6"/>
  <c r="F8" i="6"/>
  <c r="F5" i="6"/>
  <c r="F22" i="6" l="1"/>
  <c r="F12" i="6"/>
  <c r="F9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F32" i="6"/>
  <c r="D68" i="6" l="1"/>
  <c r="D64" i="6"/>
  <c r="D56" i="6"/>
  <c r="F52" i="6"/>
  <c r="E52" i="6"/>
  <c r="D52" i="6"/>
  <c r="C52" i="6"/>
  <c r="B52" i="6"/>
  <c r="C51" i="6"/>
  <c r="C50" i="6"/>
  <c r="C49" i="6"/>
  <c r="C48" i="6"/>
  <c r="C47" i="6"/>
  <c r="C46" i="6"/>
  <c r="C45" i="6"/>
  <c r="C44" i="6"/>
  <c r="C43" i="6"/>
  <c r="F42" i="6"/>
  <c r="E42" i="6"/>
  <c r="D42" i="6"/>
  <c r="B42" i="6"/>
  <c r="C41" i="6"/>
  <c r="C40" i="6"/>
  <c r="C39" i="6"/>
  <c r="C38" i="6"/>
  <c r="C37" i="6"/>
  <c r="C36" i="6"/>
  <c r="C35" i="6"/>
  <c r="C34" i="6"/>
  <c r="C33" i="6"/>
  <c r="E32" i="6"/>
  <c r="D32" i="6"/>
  <c r="B32" i="6"/>
  <c r="C31" i="6"/>
  <c r="C30" i="6"/>
  <c r="C29" i="6"/>
  <c r="C28" i="6"/>
  <c r="C27" i="6"/>
  <c r="C26" i="6"/>
  <c r="C25" i="6"/>
  <c r="C24" i="6"/>
  <c r="C23" i="6"/>
  <c r="E22" i="6"/>
  <c r="D22" i="6"/>
  <c r="B22" i="6"/>
  <c r="C21" i="6"/>
  <c r="C20" i="6"/>
  <c r="C19" i="6"/>
  <c r="C18" i="6"/>
  <c r="C17" i="6"/>
  <c r="C16" i="6"/>
  <c r="C15" i="6"/>
  <c r="C14" i="6"/>
  <c r="C13" i="6"/>
  <c r="E12" i="6"/>
  <c r="D12" i="6"/>
  <c r="B12" i="6"/>
  <c r="C11" i="6"/>
  <c r="C10" i="6"/>
  <c r="C9" i="6"/>
  <c r="C8" i="6"/>
  <c r="C7" i="6"/>
  <c r="C6" i="6"/>
  <c r="F4" i="6"/>
  <c r="C5" i="6"/>
  <c r="E4" i="6"/>
  <c r="D4" i="6"/>
  <c r="G4" i="6" s="1"/>
  <c r="B4" i="6"/>
  <c r="B76" i="6" l="1"/>
  <c r="C42" i="6"/>
  <c r="E76" i="6"/>
  <c r="C32" i="6"/>
  <c r="C22" i="6"/>
  <c r="C12" i="6"/>
  <c r="C4" i="6"/>
  <c r="F76" i="6"/>
  <c r="D76" i="6"/>
  <c r="C76" i="6" l="1"/>
</calcChain>
</file>

<file path=xl/sharedStrings.xml><?xml version="1.0" encoding="utf-8"?>
<sst xmlns="http://schemas.openxmlformats.org/spreadsheetml/2006/main" count="85" uniqueCount="85">
  <si>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</si>
  <si>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</si>
  <si>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</si>
  <si>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</si>
  <si>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</si>
  <si>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</si>
  <si>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</si>
  <si>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</si>
  <si>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</si>
  <si>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</si>
  <si>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</si>
  <si>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</si>
  <si>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</si>
  <si>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</si>
  <si>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</si>
  <si>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</si>
  <si>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</si>
  <si>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</si>
  <si>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</si>
  <si>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</si>
  <si>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</si>
  <si>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</si>
  <si>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</si>
  <si>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</si>
  <si>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</si>
  <si>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</si>
  <si>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</si>
  <si>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</si>
  <si>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</si>
  <si>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</si>
  <si>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</si>
  <si>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</si>
  <si>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</si>
  <si>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</si>
  <si>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</si>
  <si>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</si>
  <si>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</si>
  <si>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</si>
  <si>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</si>
  <si>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</si>
  <si>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</si>
  <si>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</si>
  <si>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</si>
  <si>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</si>
  <si>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</si>
  <si>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</si>
  <si>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</si>
  <si>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</si>
  <si>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</si>
  <si>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</si>
  <si>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</si>
  <si>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</si>
  <si>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</si>
  <si>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</si>
  <si>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</si>
  <si>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</si>
  <si>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</si>
  <si>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</si>
  <si>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</si>
  <si>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</si>
  <si>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</si>
  <si>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</si>
  <si>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</si>
  <si>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</si>
  <si>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</si>
  <si>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</si>
  <si>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</si>
  <si>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</si>
  <si>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</si>
  <si>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</si>
  <si>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</si>
  <si>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</si>
  <si>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</si>
  <si>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</si>
  <si>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</si>
  <si>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</si>
  <si>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</si>
  <si>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</si>
  <si>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</si>
  <si>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</si>
  <si>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</si>
  <si>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</si>
  <si>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"DIRECTORA ADMINISTRATIVA
CLAUDIA ANGÉLICA DURAN HERNÁNDEZ"</t>
  </si>
  <si>
    <t>"ENCARGADO DE CUENTA PUBLICA
JOSE GERARDO PRIEGO ESPARZA"</t>
  </si>
  <si>
    <t>Instituto Municipal de las Mujeres
Estado Analítico del Ejercicio del Presupuesto de Egresos
Clasificación por Objeto del Gasto (Capítulo y Concepto)
Del 01 de enero de 2025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</si>
</sst>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00"/>
    <numFmt numFmtId="166" formatCode="_-* #,##0.00_-;\-* #,##0.00_-;_-* &quot;-&quot;??_-;_-@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indent="2"/>
    </xf>
    <xf numFmtId="0" fontId="2" fillId="0" borderId="4" xfId="0" applyFont="1" applyBorder="1" applyAlignment="1">
      <alignment horizontal="left" indent="2"/>
    </xf>
    <xf numFmtId="0" fontId="6" fillId="0" borderId="4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6" fillId="2" borderId="12" xfId="9" applyFont="1" applyFill="1" applyBorder="1" applyAlignment="1">
      <alignment horizontal="center" vertical="center"/>
    </xf>
    <xf numFmtId="4" fontId="7" fillId="0" borderId="13" xfId="0" applyNumberFormat="1" applyFont="1" applyBorder="1"/>
    <xf numFmtId="4" fontId="7" fillId="0" borderId="14" xfId="0" applyNumberFormat="1" applyFont="1" applyBorder="1"/>
    <xf numFmtId="4" fontId="8" fillId="0" borderId="15" xfId="0" applyNumberFormat="1" applyFont="1" applyBorder="1"/>
    <xf numFmtId="4" fontId="8" fillId="0" borderId="16" xfId="0" applyNumberFormat="1" applyFont="1" applyBorder="1"/>
    <xf numFmtId="4" fontId="7" fillId="0" borderId="15" xfId="0" applyNumberFormat="1" applyFont="1" applyBorder="1"/>
    <xf numFmtId="4" fontId="7" fillId="0" borderId="16" xfId="0" applyNumberFormat="1" applyFont="1" applyBorder="1"/>
    <xf numFmtId="165" fontId="7" fillId="0" borderId="15" xfId="0" applyNumberFormat="1" applyFont="1" applyBorder="1"/>
    <xf numFmtId="165" fontId="7" fillId="0" borderId="16" xfId="0" applyNumberFormat="1" applyFont="1" applyBorder="1"/>
    <xf numFmtId="166" fontId="8" fillId="0" borderId="15" xfId="0" applyNumberFormat="1" applyFont="1" applyBorder="1"/>
    <xf numFmtId="4" fontId="8" fillId="0" borderId="17" xfId="0" applyNumberFormat="1" applyFont="1" applyBorder="1"/>
    <xf numFmtId="4" fontId="8" fillId="0" borderId="18" xfId="0" applyNumberFormat="1" applyFont="1" applyBorder="1"/>
    <xf numFmtId="4" fontId="8" fillId="0" borderId="19" xfId="0" applyNumberFormat="1" applyFont="1" applyBorder="1"/>
    <xf numFmtId="4" fontId="7" fillId="0" borderId="18" xfId="0" applyNumberFormat="1" applyFont="1" applyBorder="1"/>
    <xf numFmtId="4" fontId="7" fillId="0" borderId="20" xfId="0" applyNumberFormat="1" applyFont="1" applyBorder="1"/>
    <xf numFmtId="4" fontId="0" fillId="0" borderId="0" xfId="0" applyNumberFormat="1" applyProtection="1">
      <protection locked="0"/>
    </xf>
    <xf numFmtId="0" fontId="0" fillId="0" borderId="4" xfId="0" applyBorder="1" applyProtection="1">
      <protection locked="0"/>
    </xf>
    <xf numFmtId="0" fontId="8" fillId="0" borderId="0" xfId="0" applyFont="1" applyAlignment="1">
      <alignment vertical="top" wrapText="1"/>
    </xf>
    <xf numFmtId="0" fontId="9" fillId="0" borderId="0" xfId="0" applyFont="1"/>
    <xf numFmtId="43" fontId="7" fillId="0" borderId="15" xfId="16" applyFont="1" applyBorder="1"/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top" wrapText="1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2"/>
  <sheetViews>
    <sheetView showGridLines="0" tabSelected="1" workbookViewId="0">
      <selection activeCell="F25" sqref="F25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54.9" customHeight="1" x14ac:dyDescent="0.2">
      <c r="A1" s="31" t="s">
        <v>84</v>
      </c>
      <c r="B1" s="32"/>
      <c r="C1" s="32"/>
      <c r="D1" s="32"/>
      <c r="E1" s="32"/>
      <c r="F1" s="32"/>
      <c r="G1" s="33"/>
    </row>
    <row r="2" spans="1:7" x14ac:dyDescent="0.2">
      <c r="A2" s="3"/>
      <c r="B2" s="4" t="s">
        <v>0</v>
      </c>
      <c r="C2" s="5"/>
      <c r="D2" s="5"/>
      <c r="E2" s="5"/>
      <c r="F2" s="6"/>
      <c r="G2" s="34" t="s">
        <v>1</v>
      </c>
    </row>
    <row r="3" spans="1:7" ht="24.9" customHeight="1" x14ac:dyDescent="0.2">
      <c r="A3" s="1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35"/>
    </row>
    <row r="4" spans="1:7" x14ac:dyDescent="0.2">
      <c r="A4" s="10" t="s">
        <v>11</v>
      </c>
      <c r="B4" s="12">
        <f t="shared" ref="B4:E4" si="0">+SUM(B5:B11)</f>
        <v>41145523</v>
      </c>
      <c r="C4" s="12">
        <f t="shared" si="0"/>
        <v>9.3132257461547852E-10</v>
      </c>
      <c r="D4" s="12">
        <f t="shared" si="0"/>
        <v>41145523</v>
      </c>
      <c r="E4" s="12">
        <f t="shared" si="0"/>
        <v>24789193.060000002</v>
      </c>
      <c r="F4" s="12">
        <f t="shared" ref="F4" si="1">+SUM(F5:F11)</f>
        <v>23162635.360000003</v>
      </c>
      <c r="G4" s="13">
        <f t="shared" ref="G4" si="2">+D4-E4</f>
        <v>16356329.939999998</v>
      </c>
    </row>
    <row r="5" spans="1:7" x14ac:dyDescent="0.2">
      <c r="A5" s="7" t="s">
        <v>12</v>
      </c>
      <c r="B5" s="14">
        <v>22694421.789999999</v>
      </c>
      <c r="C5" s="14">
        <f>+D5-B5</f>
        <v>0</v>
      </c>
      <c r="D5" s="14">
        <v>22694421.789999999</v>
      </c>
      <c r="E5" s="14">
        <v>15653357.850000001</v>
      </c>
      <c r="F5" s="14">
        <f>15653357.85-939044.11</f>
        <v>14714313.74</v>
      </c>
      <c r="G5" s="15">
        <f t="shared" ref="G5:G51" si="3">+D5-E5</f>
        <v>7041063.9399999976</v>
      </c>
    </row>
    <row r="6" spans="1:7" x14ac:dyDescent="0.2">
      <c r="A6" s="7" t="s">
        <v>13</v>
      </c>
      <c r="B6" s="14">
        <v>0</v>
      </c>
      <c r="C6" s="14">
        <f t="shared" ref="C6:C51" si="4">+D6-B6</f>
        <v>0</v>
      </c>
      <c r="D6" s="14">
        <v>0</v>
      </c>
      <c r="E6" s="14">
        <v>0</v>
      </c>
      <c r="F6" s="14">
        <v>0</v>
      </c>
      <c r="G6" s="15">
        <f t="shared" si="3"/>
        <v>0</v>
      </c>
    </row>
    <row r="7" spans="1:7" x14ac:dyDescent="0.2">
      <c r="A7" s="7" t="s">
        <v>14</v>
      </c>
      <c r="B7" s="14">
        <v>4515175.0799999991</v>
      </c>
      <c r="C7" s="14">
        <f t="shared" si="4"/>
        <v>140030.51000000071</v>
      </c>
      <c r="D7" s="14">
        <v>4655205.59</v>
      </c>
      <c r="E7" s="14">
        <v>978443.82000000007</v>
      </c>
      <c r="F7" s="14">
        <v>978443.82000000007</v>
      </c>
      <c r="G7" s="15">
        <f t="shared" si="3"/>
        <v>3676761.7699999996</v>
      </c>
    </row>
    <row r="8" spans="1:7" x14ac:dyDescent="0.2">
      <c r="A8" s="7" t="s">
        <v>15</v>
      </c>
      <c r="B8" s="14">
        <v>7173095.2400000002</v>
      </c>
      <c r="C8" s="14">
        <f t="shared" si="4"/>
        <v>0</v>
      </c>
      <c r="D8" s="14">
        <v>7173095.2400000002</v>
      </c>
      <c r="E8" s="14">
        <v>3743840.14</v>
      </c>
      <c r="F8" s="14">
        <f>3743840.14-169260.69</f>
        <v>3574579.45</v>
      </c>
      <c r="G8" s="15">
        <f t="shared" si="3"/>
        <v>3429255.1</v>
      </c>
    </row>
    <row r="9" spans="1:7" x14ac:dyDescent="0.2">
      <c r="A9" s="7" t="s">
        <v>16</v>
      </c>
      <c r="B9" s="14">
        <v>6762830.8899999997</v>
      </c>
      <c r="C9" s="14">
        <f t="shared" si="4"/>
        <v>-140030.50999999978</v>
      </c>
      <c r="D9" s="14">
        <v>6622800.3799999999</v>
      </c>
      <c r="E9" s="14">
        <v>4413551.25</v>
      </c>
      <c r="F9" s="14">
        <f>4413551.25-518252.9</f>
        <v>3895298.35</v>
      </c>
      <c r="G9" s="15">
        <f t="shared" si="3"/>
        <v>2209249.13</v>
      </c>
    </row>
    <row r="10" spans="1:7" x14ac:dyDescent="0.2">
      <c r="A10" s="7" t="s">
        <v>17</v>
      </c>
      <c r="B10" s="14">
        <v>0</v>
      </c>
      <c r="C10" s="14">
        <f t="shared" si="4"/>
        <v>0</v>
      </c>
      <c r="D10" s="14">
        <v>0</v>
      </c>
      <c r="E10" s="14">
        <v>0</v>
      </c>
      <c r="F10" s="14">
        <v>0</v>
      </c>
      <c r="G10" s="15">
        <f t="shared" si="3"/>
        <v>0</v>
      </c>
    </row>
    <row r="11" spans="1:7" x14ac:dyDescent="0.2">
      <c r="A11" s="7" t="s">
        <v>18</v>
      </c>
      <c r="B11" s="14">
        <v>0</v>
      </c>
      <c r="C11" s="14">
        <f t="shared" si="4"/>
        <v>0</v>
      </c>
      <c r="D11" s="14">
        <v>0</v>
      </c>
      <c r="E11" s="14">
        <v>0</v>
      </c>
      <c r="F11" s="14">
        <v>0</v>
      </c>
      <c r="G11" s="15">
        <f t="shared" si="3"/>
        <v>0</v>
      </c>
    </row>
    <row r="12" spans="1:7" x14ac:dyDescent="0.2">
      <c r="A12" s="10" t="s">
        <v>19</v>
      </c>
      <c r="B12" s="16">
        <f t="shared" ref="B12:E12" si="5">+SUM(B13:B21)</f>
        <v>1165826</v>
      </c>
      <c r="C12" s="16">
        <f t="shared" si="5"/>
        <v>36443.200000000012</v>
      </c>
      <c r="D12" s="16">
        <f t="shared" si="5"/>
        <v>1202269.2</v>
      </c>
      <c r="E12" s="16">
        <f t="shared" si="5"/>
        <v>685639.39</v>
      </c>
      <c r="F12" s="16">
        <f t="shared" ref="F12" si="6">+SUM(F13:F21)</f>
        <v>666022.13</v>
      </c>
      <c r="G12" s="17">
        <f t="shared" si="3"/>
        <v>516629.80999999994</v>
      </c>
    </row>
    <row r="13" spans="1:7" x14ac:dyDescent="0.2">
      <c r="A13" s="7" t="s">
        <v>20</v>
      </c>
      <c r="B13" s="14">
        <v>560714.34</v>
      </c>
      <c r="C13" s="14">
        <f t="shared" si="4"/>
        <v>-83885.47000000003</v>
      </c>
      <c r="D13" s="14">
        <v>476828.86999999994</v>
      </c>
      <c r="E13" s="14">
        <v>254029.95999999996</v>
      </c>
      <c r="F13" s="14">
        <v>254029.95999999996</v>
      </c>
      <c r="G13" s="15">
        <f t="shared" si="3"/>
        <v>222798.90999999997</v>
      </c>
    </row>
    <row r="14" spans="1:7" x14ac:dyDescent="0.2">
      <c r="A14" s="7" t="s">
        <v>21</v>
      </c>
      <c r="B14" s="14">
        <v>103590.39999999999</v>
      </c>
      <c r="C14" s="14">
        <f t="shared" si="4"/>
        <v>-23164.789999999979</v>
      </c>
      <c r="D14" s="14">
        <v>80425.610000000015</v>
      </c>
      <c r="E14" s="14">
        <v>11878.330000000002</v>
      </c>
      <c r="F14" s="14">
        <v>11878.330000000002</v>
      </c>
      <c r="G14" s="15">
        <f t="shared" si="3"/>
        <v>68547.280000000013</v>
      </c>
    </row>
    <row r="15" spans="1:7" x14ac:dyDescent="0.2">
      <c r="A15" s="7" t="s">
        <v>22</v>
      </c>
      <c r="B15" s="14">
        <v>0</v>
      </c>
      <c r="C15" s="14">
        <f t="shared" si="4"/>
        <v>4520</v>
      </c>
      <c r="D15" s="14">
        <v>4520</v>
      </c>
      <c r="E15" s="14">
        <v>4520</v>
      </c>
      <c r="F15" s="14">
        <v>4520</v>
      </c>
      <c r="G15" s="15">
        <f t="shared" si="3"/>
        <v>0</v>
      </c>
    </row>
    <row r="16" spans="1:7" x14ac:dyDescent="0.2">
      <c r="A16" s="7" t="s">
        <v>23</v>
      </c>
      <c r="B16" s="14">
        <v>0</v>
      </c>
      <c r="C16" s="14">
        <f t="shared" si="4"/>
        <v>87078.66</v>
      </c>
      <c r="D16" s="14">
        <v>87078.66</v>
      </c>
      <c r="E16" s="14">
        <v>86357.080000000016</v>
      </c>
      <c r="F16" s="14">
        <v>86357.080000000016</v>
      </c>
      <c r="G16" s="15">
        <f t="shared" si="3"/>
        <v>721.57999999998719</v>
      </c>
    </row>
    <row r="17" spans="1:7" x14ac:dyDescent="0.2">
      <c r="A17" s="7" t="s">
        <v>24</v>
      </c>
      <c r="B17" s="14">
        <v>58351.01</v>
      </c>
      <c r="C17" s="14">
        <f t="shared" si="4"/>
        <v>-9322</v>
      </c>
      <c r="D17" s="14">
        <v>49029.01</v>
      </c>
      <c r="E17" s="14">
        <v>883</v>
      </c>
      <c r="F17" s="14">
        <v>883</v>
      </c>
      <c r="G17" s="15">
        <f t="shared" si="3"/>
        <v>48146.01</v>
      </c>
    </row>
    <row r="18" spans="1:7" x14ac:dyDescent="0.2">
      <c r="A18" s="7" t="s">
        <v>25</v>
      </c>
      <c r="B18" s="14">
        <v>231600.02</v>
      </c>
      <c r="C18" s="14">
        <f t="shared" si="4"/>
        <v>0</v>
      </c>
      <c r="D18" s="14">
        <v>231600.02</v>
      </c>
      <c r="E18" s="14">
        <v>121118.63</v>
      </c>
      <c r="F18" s="14">
        <f>121118.63-19617.26</f>
        <v>101501.37000000001</v>
      </c>
      <c r="G18" s="15">
        <f t="shared" si="3"/>
        <v>110481.38999999998</v>
      </c>
    </row>
    <row r="19" spans="1:7" x14ac:dyDescent="0.2">
      <c r="A19" s="7" t="s">
        <v>26</v>
      </c>
      <c r="B19" s="14">
        <v>105114.01</v>
      </c>
      <c r="C19" s="14">
        <f t="shared" si="4"/>
        <v>47346.86</v>
      </c>
      <c r="D19" s="14">
        <v>152460.87</v>
      </c>
      <c r="E19" s="14">
        <v>115674.16</v>
      </c>
      <c r="F19" s="14">
        <v>115674.16</v>
      </c>
      <c r="G19" s="15">
        <f t="shared" si="3"/>
        <v>36786.709999999992</v>
      </c>
    </row>
    <row r="20" spans="1:7" x14ac:dyDescent="0.2">
      <c r="A20" s="7" t="s">
        <v>27</v>
      </c>
      <c r="B20" s="14">
        <v>0</v>
      </c>
      <c r="C20" s="14">
        <f t="shared" si="4"/>
        <v>0</v>
      </c>
      <c r="D20" s="14">
        <v>0</v>
      </c>
      <c r="E20" s="14">
        <v>0</v>
      </c>
      <c r="F20" s="14">
        <v>0</v>
      </c>
      <c r="G20" s="15">
        <f t="shared" si="3"/>
        <v>0</v>
      </c>
    </row>
    <row r="21" spans="1:7" x14ac:dyDescent="0.2">
      <c r="A21" s="7" t="s">
        <v>28</v>
      </c>
      <c r="B21" s="14">
        <v>106456.22</v>
      </c>
      <c r="C21" s="14">
        <f t="shared" si="4"/>
        <v>13869.940000000017</v>
      </c>
      <c r="D21" s="14">
        <v>120326.16000000002</v>
      </c>
      <c r="E21" s="14">
        <v>91178.23000000001</v>
      </c>
      <c r="F21" s="14">
        <v>91178.23000000001</v>
      </c>
      <c r="G21" s="15">
        <f t="shared" si="3"/>
        <v>29147.930000000008</v>
      </c>
    </row>
    <row r="22" spans="1:7" x14ac:dyDescent="0.2">
      <c r="A22" s="10" t="s">
        <v>29</v>
      </c>
      <c r="B22" s="18">
        <f t="shared" ref="B22:E22" si="7">+SUM(B23:B31)</f>
        <v>14540419.190000001</v>
      </c>
      <c r="C22" s="16">
        <f t="shared" si="7"/>
        <v>220476.27999999968</v>
      </c>
      <c r="D22" s="18">
        <f t="shared" si="7"/>
        <v>14760895.470000001</v>
      </c>
      <c r="E22" s="18">
        <f t="shared" si="7"/>
        <v>7078610.8200000003</v>
      </c>
      <c r="F22" s="30">
        <f t="shared" ref="F22" si="8">+SUM(F23:F31)</f>
        <v>6978107.3200000003</v>
      </c>
      <c r="G22" s="19">
        <f t="shared" si="3"/>
        <v>7682284.6500000004</v>
      </c>
    </row>
    <row r="23" spans="1:7" x14ac:dyDescent="0.2">
      <c r="A23" s="7" t="s">
        <v>30</v>
      </c>
      <c r="B23" s="14">
        <v>562203.80000000005</v>
      </c>
      <c r="C23" s="14">
        <f t="shared" si="4"/>
        <v>2403</v>
      </c>
      <c r="D23" s="14">
        <v>564606.80000000005</v>
      </c>
      <c r="E23" s="14">
        <v>236835.21000000002</v>
      </c>
      <c r="F23" s="14">
        <v>236835.21000000002</v>
      </c>
      <c r="G23" s="15">
        <f t="shared" si="3"/>
        <v>327771.59000000003</v>
      </c>
    </row>
    <row r="24" spans="1:7" x14ac:dyDescent="0.2">
      <c r="A24" s="7" t="s">
        <v>31</v>
      </c>
      <c r="B24" s="14">
        <v>368275.31</v>
      </c>
      <c r="C24" s="14">
        <f t="shared" si="4"/>
        <v>31956.100000000035</v>
      </c>
      <c r="D24" s="14">
        <v>400231.41000000003</v>
      </c>
      <c r="E24" s="14">
        <v>317505.55999999994</v>
      </c>
      <c r="F24" s="14">
        <v>317505.55999999994</v>
      </c>
      <c r="G24" s="15">
        <f t="shared" si="3"/>
        <v>82725.850000000093</v>
      </c>
    </row>
    <row r="25" spans="1:7" x14ac:dyDescent="0.2">
      <c r="A25" s="7" t="s">
        <v>32</v>
      </c>
      <c r="B25" s="14">
        <v>5169523.92</v>
      </c>
      <c r="C25" s="14">
        <f t="shared" si="4"/>
        <v>-156639.65000000037</v>
      </c>
      <c r="D25" s="14">
        <v>5012884.2699999996</v>
      </c>
      <c r="E25" s="14">
        <v>2904914.16</v>
      </c>
      <c r="F25" s="14">
        <v>2904914.16</v>
      </c>
      <c r="G25" s="15">
        <f t="shared" si="3"/>
        <v>2107970.1099999994</v>
      </c>
    </row>
    <row r="26" spans="1:7" x14ac:dyDescent="0.2">
      <c r="A26" s="7" t="s">
        <v>33</v>
      </c>
      <c r="B26" s="14">
        <v>308327</v>
      </c>
      <c r="C26" s="14">
        <f t="shared" si="4"/>
        <v>18828.590000000026</v>
      </c>
      <c r="D26" s="14">
        <v>327155.59000000003</v>
      </c>
      <c r="E26" s="14">
        <v>190645.04</v>
      </c>
      <c r="F26" s="14">
        <f>190645.04-43256.5</f>
        <v>147388.54</v>
      </c>
      <c r="G26" s="15">
        <f t="shared" si="3"/>
        <v>136510.55000000002</v>
      </c>
    </row>
    <row r="27" spans="1:7" x14ac:dyDescent="0.2">
      <c r="A27" s="7" t="s">
        <v>34</v>
      </c>
      <c r="B27" s="14">
        <v>1330868.7</v>
      </c>
      <c r="C27" s="14">
        <f t="shared" si="4"/>
        <v>92501.689999999944</v>
      </c>
      <c r="D27" s="14">
        <v>1423370.39</v>
      </c>
      <c r="E27" s="14">
        <v>772182.41</v>
      </c>
      <c r="F27" s="14">
        <v>772182.41</v>
      </c>
      <c r="G27" s="15">
        <f t="shared" si="3"/>
        <v>651187.97999999986</v>
      </c>
    </row>
    <row r="28" spans="1:7" x14ac:dyDescent="0.2">
      <c r="A28" s="7" t="s">
        <v>35</v>
      </c>
      <c r="B28" s="14">
        <v>974135.56</v>
      </c>
      <c r="C28" s="14">
        <f t="shared" si="4"/>
        <v>0</v>
      </c>
      <c r="D28" s="14">
        <v>974135.56</v>
      </c>
      <c r="E28" s="14">
        <v>179494.26</v>
      </c>
      <c r="F28" s="14">
        <v>179494.26</v>
      </c>
      <c r="G28" s="15">
        <f t="shared" si="3"/>
        <v>794641.3</v>
      </c>
    </row>
    <row r="29" spans="1:7" x14ac:dyDescent="0.2">
      <c r="A29" s="7" t="s">
        <v>36</v>
      </c>
      <c r="B29" s="14">
        <v>56217</v>
      </c>
      <c r="C29" s="14">
        <f t="shared" si="4"/>
        <v>0</v>
      </c>
      <c r="D29" s="14">
        <v>56217</v>
      </c>
      <c r="E29" s="14">
        <v>14456.25</v>
      </c>
      <c r="F29" s="14">
        <v>14456.25</v>
      </c>
      <c r="G29" s="15">
        <f t="shared" si="3"/>
        <v>41760.75</v>
      </c>
    </row>
    <row r="30" spans="1:7" x14ac:dyDescent="0.2">
      <c r="A30" s="7" t="s">
        <v>37</v>
      </c>
      <c r="B30" s="14">
        <v>897543.41</v>
      </c>
      <c r="C30" s="14">
        <f t="shared" si="4"/>
        <v>-47770.949999999953</v>
      </c>
      <c r="D30" s="14">
        <v>849772.46000000008</v>
      </c>
      <c r="E30" s="14">
        <v>368718.23000000004</v>
      </c>
      <c r="F30" s="14">
        <v>368718.23000000004</v>
      </c>
      <c r="G30" s="15">
        <f t="shared" si="3"/>
        <v>481054.23000000004</v>
      </c>
    </row>
    <row r="31" spans="1:7" x14ac:dyDescent="0.2">
      <c r="A31" s="7" t="s">
        <v>38</v>
      </c>
      <c r="B31" s="14">
        <v>4873324.49</v>
      </c>
      <c r="C31" s="14">
        <f t="shared" si="4"/>
        <v>279197.5</v>
      </c>
      <c r="D31" s="14">
        <v>5152521.99</v>
      </c>
      <c r="E31" s="14">
        <v>2093859.6999999997</v>
      </c>
      <c r="F31" s="14">
        <f>2093859.7-57247</f>
        <v>2036612.7</v>
      </c>
      <c r="G31" s="15">
        <f t="shared" si="3"/>
        <v>3058662.2900000005</v>
      </c>
    </row>
    <row r="32" spans="1:7" x14ac:dyDescent="0.2">
      <c r="A32" s="10" t="s">
        <v>39</v>
      </c>
      <c r="B32" s="16">
        <f t="shared" ref="B32:E32" si="9">+SUM(B33:B41)</f>
        <v>11019139</v>
      </c>
      <c r="C32" s="16">
        <f t="shared" si="9"/>
        <v>980000</v>
      </c>
      <c r="D32" s="16">
        <f t="shared" si="9"/>
        <v>11999139</v>
      </c>
      <c r="E32" s="16">
        <f t="shared" si="9"/>
        <v>4911306.18</v>
      </c>
      <c r="F32" s="16">
        <f t="shared" ref="F32" si="10">+SUM(F33:F41)</f>
        <v>4911306.18</v>
      </c>
      <c r="G32" s="17">
        <f t="shared" si="3"/>
        <v>7087832.8200000003</v>
      </c>
    </row>
    <row r="33" spans="1:7" x14ac:dyDescent="0.2">
      <c r="A33" s="7" t="s">
        <v>40</v>
      </c>
      <c r="B33" s="14">
        <v>0</v>
      </c>
      <c r="C33" s="14">
        <f t="shared" si="4"/>
        <v>0</v>
      </c>
      <c r="D33" s="14">
        <v>0</v>
      </c>
      <c r="E33" s="14">
        <v>0</v>
      </c>
      <c r="F33" s="14">
        <v>0</v>
      </c>
      <c r="G33" s="15">
        <f t="shared" si="3"/>
        <v>0</v>
      </c>
    </row>
    <row r="34" spans="1:7" x14ac:dyDescent="0.2">
      <c r="A34" s="7" t="s">
        <v>41</v>
      </c>
      <c r="B34" s="14">
        <v>0</v>
      </c>
      <c r="C34" s="14">
        <f t="shared" si="4"/>
        <v>0</v>
      </c>
      <c r="D34" s="14">
        <v>0</v>
      </c>
      <c r="E34" s="14">
        <v>0</v>
      </c>
      <c r="F34" s="14">
        <v>0</v>
      </c>
      <c r="G34" s="15">
        <f t="shared" si="3"/>
        <v>0</v>
      </c>
    </row>
    <row r="35" spans="1:7" x14ac:dyDescent="0.2">
      <c r="A35" s="7" t="s">
        <v>42</v>
      </c>
      <c r="B35" s="14">
        <v>0</v>
      </c>
      <c r="C35" s="14">
        <f t="shared" si="4"/>
        <v>0</v>
      </c>
      <c r="D35" s="14">
        <v>0</v>
      </c>
      <c r="E35" s="14">
        <v>0</v>
      </c>
      <c r="F35" s="14">
        <v>0</v>
      </c>
      <c r="G35" s="15">
        <f t="shared" si="3"/>
        <v>0</v>
      </c>
    </row>
    <row r="36" spans="1:7" x14ac:dyDescent="0.2">
      <c r="A36" s="7" t="s">
        <v>43</v>
      </c>
      <c r="B36" s="14">
        <v>11019139</v>
      </c>
      <c r="C36" s="14">
        <f t="shared" si="4"/>
        <v>980000</v>
      </c>
      <c r="D36" s="14">
        <v>11999139</v>
      </c>
      <c r="E36" s="14">
        <v>4911306.18</v>
      </c>
      <c r="F36" s="14">
        <v>4911306.18</v>
      </c>
      <c r="G36" s="15">
        <f t="shared" si="3"/>
        <v>7087832.8200000003</v>
      </c>
    </row>
    <row r="37" spans="1:7" x14ac:dyDescent="0.2">
      <c r="A37" s="7" t="s">
        <v>9</v>
      </c>
      <c r="B37" s="14">
        <v>0</v>
      </c>
      <c r="C37" s="14">
        <f t="shared" si="4"/>
        <v>0</v>
      </c>
      <c r="D37" s="14">
        <v>0</v>
      </c>
      <c r="E37" s="14">
        <v>0</v>
      </c>
      <c r="F37" s="14">
        <v>0</v>
      </c>
      <c r="G37" s="15">
        <f t="shared" si="3"/>
        <v>0</v>
      </c>
    </row>
    <row r="38" spans="1:7" x14ac:dyDescent="0.2">
      <c r="A38" s="7" t="s">
        <v>44</v>
      </c>
      <c r="B38" s="14">
        <v>0</v>
      </c>
      <c r="C38" s="14">
        <f t="shared" si="4"/>
        <v>0</v>
      </c>
      <c r="D38" s="14">
        <v>0</v>
      </c>
      <c r="E38" s="14">
        <v>0</v>
      </c>
      <c r="F38" s="14">
        <v>0</v>
      </c>
      <c r="G38" s="15">
        <f t="shared" si="3"/>
        <v>0</v>
      </c>
    </row>
    <row r="39" spans="1:7" x14ac:dyDescent="0.2">
      <c r="A39" s="7" t="s">
        <v>45</v>
      </c>
      <c r="B39" s="14">
        <v>0</v>
      </c>
      <c r="C39" s="14">
        <f t="shared" si="4"/>
        <v>0</v>
      </c>
      <c r="D39" s="14">
        <v>0</v>
      </c>
      <c r="E39" s="14">
        <v>0</v>
      </c>
      <c r="F39" s="14">
        <v>0</v>
      </c>
      <c r="G39" s="15">
        <f t="shared" si="3"/>
        <v>0</v>
      </c>
    </row>
    <row r="40" spans="1:7" x14ac:dyDescent="0.2">
      <c r="A40" s="7" t="s">
        <v>46</v>
      </c>
      <c r="B40" s="14">
        <v>0</v>
      </c>
      <c r="C40" s="14">
        <f t="shared" si="4"/>
        <v>0</v>
      </c>
      <c r="D40" s="14">
        <v>0</v>
      </c>
      <c r="E40" s="14">
        <v>0</v>
      </c>
      <c r="F40" s="14">
        <v>0</v>
      </c>
      <c r="G40" s="15">
        <f t="shared" si="3"/>
        <v>0</v>
      </c>
    </row>
    <row r="41" spans="1:7" x14ac:dyDescent="0.2">
      <c r="A41" s="7" t="s">
        <v>47</v>
      </c>
      <c r="B41" s="14">
        <v>0</v>
      </c>
      <c r="C41" s="14">
        <f t="shared" si="4"/>
        <v>0</v>
      </c>
      <c r="D41" s="14">
        <v>0</v>
      </c>
      <c r="E41" s="14">
        <v>0</v>
      </c>
      <c r="F41" s="14">
        <v>0</v>
      </c>
      <c r="G41" s="15">
        <f t="shared" si="3"/>
        <v>0</v>
      </c>
    </row>
    <row r="42" spans="1:7" x14ac:dyDescent="0.2">
      <c r="A42" s="10" t="s">
        <v>48</v>
      </c>
      <c r="B42" s="16">
        <f t="shared" ref="B42:F42" si="11">+SUM(B43:B51)</f>
        <v>0</v>
      </c>
      <c r="C42" s="16">
        <f t="shared" si="11"/>
        <v>2194188.37</v>
      </c>
      <c r="D42" s="16">
        <f t="shared" si="11"/>
        <v>2194188.37</v>
      </c>
      <c r="E42" s="16">
        <f t="shared" si="11"/>
        <v>42905.87</v>
      </c>
      <c r="F42" s="16">
        <f t="shared" si="11"/>
        <v>42905.87</v>
      </c>
      <c r="G42" s="17">
        <f t="shared" si="3"/>
        <v>2151282.5</v>
      </c>
    </row>
    <row r="43" spans="1:7" x14ac:dyDescent="0.2">
      <c r="A43" s="7" t="s">
        <v>49</v>
      </c>
      <c r="B43" s="14">
        <v>0</v>
      </c>
      <c r="C43" s="14">
        <f t="shared" si="4"/>
        <v>42905.87</v>
      </c>
      <c r="D43" s="20">
        <v>42905.87</v>
      </c>
      <c r="E43" s="14">
        <v>42905.87</v>
      </c>
      <c r="F43" s="14">
        <v>42905.87</v>
      </c>
      <c r="G43" s="15">
        <f t="shared" si="3"/>
        <v>0</v>
      </c>
    </row>
    <row r="44" spans="1:7" x14ac:dyDescent="0.2">
      <c r="A44" s="7" t="s">
        <v>50</v>
      </c>
      <c r="B44" s="14">
        <v>0</v>
      </c>
      <c r="C44" s="14">
        <f t="shared" si="4"/>
        <v>0</v>
      </c>
      <c r="D44" s="14">
        <v>0</v>
      </c>
      <c r="E44" s="14">
        <v>0</v>
      </c>
      <c r="F44" s="14">
        <v>0</v>
      </c>
      <c r="G44" s="15">
        <f t="shared" si="3"/>
        <v>0</v>
      </c>
    </row>
    <row r="45" spans="1:7" x14ac:dyDescent="0.2">
      <c r="A45" s="7" t="s">
        <v>51</v>
      </c>
      <c r="B45" s="14">
        <v>0</v>
      </c>
      <c r="C45" s="14">
        <f t="shared" si="4"/>
        <v>0</v>
      </c>
      <c r="D45" s="14">
        <v>0</v>
      </c>
      <c r="E45" s="14">
        <v>0</v>
      </c>
      <c r="F45" s="14">
        <v>0</v>
      </c>
      <c r="G45" s="15">
        <f t="shared" si="3"/>
        <v>0</v>
      </c>
    </row>
    <row r="46" spans="1:7" x14ac:dyDescent="0.2">
      <c r="A46" s="7" t="s">
        <v>52</v>
      </c>
      <c r="B46" s="14">
        <v>0</v>
      </c>
      <c r="C46" s="14">
        <f t="shared" si="4"/>
        <v>2151282.5</v>
      </c>
      <c r="D46" s="20">
        <v>2151282.5</v>
      </c>
      <c r="E46" s="14">
        <v>0</v>
      </c>
      <c r="F46" s="14">
        <v>0</v>
      </c>
      <c r="G46" s="15">
        <f t="shared" si="3"/>
        <v>2151282.5</v>
      </c>
    </row>
    <row r="47" spans="1:7" x14ac:dyDescent="0.2">
      <c r="A47" s="7" t="s">
        <v>53</v>
      </c>
      <c r="B47" s="14">
        <v>0</v>
      </c>
      <c r="C47" s="14">
        <f t="shared" si="4"/>
        <v>0</v>
      </c>
      <c r="D47" s="14">
        <v>0</v>
      </c>
      <c r="E47" s="14">
        <v>0</v>
      </c>
      <c r="F47" s="14">
        <v>0</v>
      </c>
      <c r="G47" s="15">
        <f t="shared" si="3"/>
        <v>0</v>
      </c>
    </row>
    <row r="48" spans="1:7" x14ac:dyDescent="0.2">
      <c r="A48" s="7" t="s">
        <v>54</v>
      </c>
      <c r="B48" s="14">
        <v>0</v>
      </c>
      <c r="C48" s="14">
        <f t="shared" si="4"/>
        <v>0</v>
      </c>
      <c r="D48" s="20">
        <v>0</v>
      </c>
      <c r="E48" s="14">
        <v>0</v>
      </c>
      <c r="F48" s="14">
        <v>0</v>
      </c>
      <c r="G48" s="15">
        <f t="shared" si="3"/>
        <v>0</v>
      </c>
    </row>
    <row r="49" spans="1:7" x14ac:dyDescent="0.2">
      <c r="A49" s="7" t="s">
        <v>55</v>
      </c>
      <c r="B49" s="14">
        <v>0</v>
      </c>
      <c r="C49" s="14">
        <f t="shared" si="4"/>
        <v>0</v>
      </c>
      <c r="D49" s="14">
        <v>0</v>
      </c>
      <c r="E49" s="14">
        <v>0</v>
      </c>
      <c r="F49" s="14">
        <v>0</v>
      </c>
      <c r="G49" s="15">
        <f t="shared" si="3"/>
        <v>0</v>
      </c>
    </row>
    <row r="50" spans="1:7" x14ac:dyDescent="0.2">
      <c r="A50" s="7" t="s">
        <v>56</v>
      </c>
      <c r="B50" s="14">
        <v>0</v>
      </c>
      <c r="C50" s="14">
        <f t="shared" si="4"/>
        <v>0</v>
      </c>
      <c r="D50" s="14">
        <v>0</v>
      </c>
      <c r="E50" s="14">
        <v>0</v>
      </c>
      <c r="F50" s="14">
        <v>0</v>
      </c>
      <c r="G50" s="15">
        <f t="shared" si="3"/>
        <v>0</v>
      </c>
    </row>
    <row r="51" spans="1:7" x14ac:dyDescent="0.2">
      <c r="A51" s="7" t="s">
        <v>57</v>
      </c>
      <c r="B51" s="14">
        <v>0</v>
      </c>
      <c r="C51" s="14">
        <f t="shared" si="4"/>
        <v>0</v>
      </c>
      <c r="D51" s="20">
        <v>0</v>
      </c>
      <c r="E51" s="14">
        <v>0</v>
      </c>
      <c r="F51" s="14">
        <v>0</v>
      </c>
      <c r="G51" s="15">
        <f t="shared" si="3"/>
        <v>0</v>
      </c>
    </row>
    <row r="52" spans="1:7" x14ac:dyDescent="0.2">
      <c r="A52" s="10" t="s">
        <v>58</v>
      </c>
      <c r="B52" s="16">
        <f t="shared" ref="B52:F52" si="12">+SUM(B53:B55)</f>
        <v>0</v>
      </c>
      <c r="C52" s="16">
        <f t="shared" si="12"/>
        <v>0</v>
      </c>
      <c r="D52" s="16">
        <f t="shared" si="12"/>
        <v>0</v>
      </c>
      <c r="E52" s="16">
        <f t="shared" si="12"/>
        <v>0</v>
      </c>
      <c r="F52" s="16">
        <f t="shared" si="12"/>
        <v>0</v>
      </c>
      <c r="G52" s="17">
        <f>+SUM(G53:G55)</f>
        <v>0</v>
      </c>
    </row>
    <row r="53" spans="1:7" x14ac:dyDescent="0.2">
      <c r="A53" s="7" t="s">
        <v>59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5">
        <f t="shared" ref="G53:G75" si="13">+D53-E53</f>
        <v>0</v>
      </c>
    </row>
    <row r="54" spans="1:7" x14ac:dyDescent="0.2">
      <c r="A54" s="7" t="s">
        <v>60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5">
        <f t="shared" si="13"/>
        <v>0</v>
      </c>
    </row>
    <row r="55" spans="1:7" x14ac:dyDescent="0.2">
      <c r="A55" s="7" t="s">
        <v>61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5">
        <f t="shared" si="13"/>
        <v>0</v>
      </c>
    </row>
    <row r="56" spans="1:7" x14ac:dyDescent="0.2">
      <c r="A56" s="10" t="s">
        <v>62</v>
      </c>
      <c r="B56" s="16">
        <v>0</v>
      </c>
      <c r="C56" s="16">
        <v>0</v>
      </c>
      <c r="D56" s="16">
        <f t="shared" ref="D56:D68" si="14">+B56+C56</f>
        <v>0</v>
      </c>
      <c r="E56" s="16">
        <v>0</v>
      </c>
      <c r="F56" s="16">
        <v>0</v>
      </c>
      <c r="G56" s="17">
        <f t="shared" si="13"/>
        <v>0</v>
      </c>
    </row>
    <row r="57" spans="1:7" x14ac:dyDescent="0.2">
      <c r="A57" s="7" t="s">
        <v>63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5">
        <f t="shared" si="13"/>
        <v>0</v>
      </c>
    </row>
    <row r="58" spans="1:7" x14ac:dyDescent="0.2">
      <c r="A58" s="7" t="s">
        <v>64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5">
        <f t="shared" si="13"/>
        <v>0</v>
      </c>
    </row>
    <row r="59" spans="1:7" x14ac:dyDescent="0.2">
      <c r="A59" s="7" t="s">
        <v>65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5">
        <f t="shared" si="13"/>
        <v>0</v>
      </c>
    </row>
    <row r="60" spans="1:7" x14ac:dyDescent="0.2">
      <c r="A60" s="7" t="s">
        <v>66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5">
        <f t="shared" si="13"/>
        <v>0</v>
      </c>
    </row>
    <row r="61" spans="1:7" x14ac:dyDescent="0.2">
      <c r="A61" s="7" t="s">
        <v>67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5">
        <f t="shared" si="13"/>
        <v>0</v>
      </c>
    </row>
    <row r="62" spans="1:7" x14ac:dyDescent="0.2">
      <c r="A62" s="7" t="s">
        <v>68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5">
        <f t="shared" si="13"/>
        <v>0</v>
      </c>
    </row>
    <row r="63" spans="1:7" x14ac:dyDescent="0.2">
      <c r="A63" s="7" t="s">
        <v>69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5">
        <f t="shared" si="13"/>
        <v>0</v>
      </c>
    </row>
    <row r="64" spans="1:7" x14ac:dyDescent="0.2">
      <c r="A64" s="10" t="s">
        <v>70</v>
      </c>
      <c r="B64" s="16">
        <v>0</v>
      </c>
      <c r="C64" s="16">
        <v>0</v>
      </c>
      <c r="D64" s="16">
        <f t="shared" si="14"/>
        <v>0</v>
      </c>
      <c r="E64" s="16">
        <v>0</v>
      </c>
      <c r="F64" s="16">
        <v>0</v>
      </c>
      <c r="G64" s="17">
        <f t="shared" si="13"/>
        <v>0</v>
      </c>
    </row>
    <row r="65" spans="1:7" x14ac:dyDescent="0.2">
      <c r="A65" s="7" t="s">
        <v>10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5">
        <f t="shared" si="13"/>
        <v>0</v>
      </c>
    </row>
    <row r="66" spans="1:7" x14ac:dyDescent="0.2">
      <c r="A66" s="7" t="s">
        <v>71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5">
        <f t="shared" si="13"/>
        <v>0</v>
      </c>
    </row>
    <row r="67" spans="1:7" x14ac:dyDescent="0.2">
      <c r="A67" s="7" t="s">
        <v>72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5">
        <f t="shared" si="13"/>
        <v>0</v>
      </c>
    </row>
    <row r="68" spans="1:7" x14ac:dyDescent="0.2">
      <c r="A68" s="10" t="s">
        <v>73</v>
      </c>
      <c r="B68" s="16">
        <v>0</v>
      </c>
      <c r="C68" s="16">
        <v>0</v>
      </c>
      <c r="D68" s="16">
        <f t="shared" si="14"/>
        <v>0</v>
      </c>
      <c r="E68" s="16">
        <v>0</v>
      </c>
      <c r="F68" s="16">
        <v>0</v>
      </c>
      <c r="G68" s="17">
        <f t="shared" si="13"/>
        <v>0</v>
      </c>
    </row>
    <row r="69" spans="1:7" x14ac:dyDescent="0.2">
      <c r="A69" s="7" t="s">
        <v>74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5">
        <f t="shared" si="13"/>
        <v>0</v>
      </c>
    </row>
    <row r="70" spans="1:7" x14ac:dyDescent="0.2">
      <c r="A70" s="7" t="s">
        <v>75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5">
        <f t="shared" si="13"/>
        <v>0</v>
      </c>
    </row>
    <row r="71" spans="1:7" x14ac:dyDescent="0.2">
      <c r="A71" s="7" t="s">
        <v>76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5">
        <f t="shared" si="13"/>
        <v>0</v>
      </c>
    </row>
    <row r="72" spans="1:7" x14ac:dyDescent="0.2">
      <c r="A72" s="7" t="s">
        <v>77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5">
        <f t="shared" si="13"/>
        <v>0</v>
      </c>
    </row>
    <row r="73" spans="1:7" x14ac:dyDescent="0.2">
      <c r="A73" s="7" t="s">
        <v>78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5">
        <f t="shared" si="13"/>
        <v>0</v>
      </c>
    </row>
    <row r="74" spans="1:7" x14ac:dyDescent="0.2">
      <c r="A74" s="7" t="s">
        <v>79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5">
        <f t="shared" si="13"/>
        <v>0</v>
      </c>
    </row>
    <row r="75" spans="1:7" x14ac:dyDescent="0.2">
      <c r="A75" s="8" t="s">
        <v>80</v>
      </c>
      <c r="B75" s="21">
        <v>0</v>
      </c>
      <c r="C75" s="21">
        <v>0</v>
      </c>
      <c r="D75" s="22">
        <v>0</v>
      </c>
      <c r="E75" s="21">
        <v>0</v>
      </c>
      <c r="F75" s="21">
        <v>0</v>
      </c>
      <c r="G75" s="23">
        <f t="shared" si="13"/>
        <v>0</v>
      </c>
    </row>
    <row r="76" spans="1:7" x14ac:dyDescent="0.2">
      <c r="A76" s="9" t="s">
        <v>8</v>
      </c>
      <c r="B76" s="24">
        <f>+B4+B12+B22+B32+B42+B52+B56+B64+B68</f>
        <v>67870907.189999998</v>
      </c>
      <c r="C76" s="24">
        <f t="shared" ref="C76:F76" si="15">+C4+C12+C22+C32+C42+C52+C56+C64+C68</f>
        <v>3431107.8500000006</v>
      </c>
      <c r="D76" s="24">
        <f>+D4+D12+D22+D32+D42+D52+D56+D64+D68</f>
        <v>71302015.040000007</v>
      </c>
      <c r="E76" s="24">
        <f t="shared" si="15"/>
        <v>37507655.32</v>
      </c>
      <c r="F76" s="24">
        <f t="shared" si="15"/>
        <v>35760976.859999999</v>
      </c>
      <c r="G76" s="25">
        <f>+G4+G12+G22+G32+G42+G52+G56+G64+G68</f>
        <v>33794359.719999999</v>
      </c>
    </row>
    <row r="78" spans="1:7" x14ac:dyDescent="0.2">
      <c r="A78" s="1" t="s">
        <v>81</v>
      </c>
      <c r="E78" s="26"/>
      <c r="F78" s="26"/>
    </row>
    <row r="80" spans="1:7" x14ac:dyDescent="0.2">
      <c r="A80" s="27"/>
      <c r="C80" s="27"/>
      <c r="D80" s="27"/>
    </row>
    <row r="81" spans="1:4" ht="20.399999999999999" x14ac:dyDescent="0.2">
      <c r="A81" s="28" t="s">
        <v>82</v>
      </c>
      <c r="C81" s="36" t="s">
        <v>83</v>
      </c>
      <c r="D81" s="36"/>
    </row>
    <row r="82" spans="1:4" x14ac:dyDescent="0.2">
      <c r="A82" s="29"/>
    </row>
  </sheetData>
  <sheetProtection formatCells="0" formatColumns="0" formatRows="0" autoFilter="0"/>
  <mergeCells count="3">
    <mergeCell ref="A1:G1"/>
    <mergeCell ref="G2:G3"/>
    <mergeCell ref="C81:D81"/>
  </mergeCells>
  <printOptions horizontalCentered="1" verticalCentered="1"/>
  <pageMargins left="0.98425196850393704" right="0.70866141732283472" top="0.74803149606299213" bottom="0.74803149606299213" header="0.31496062992125984" footer="0.31496062992125984"/>
  <pageSetup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MUJER IMM</cp:lastModifiedBy>
  <cp:revision/>
  <cp:lastPrinted>2025-07-17T16:32:30Z</cp:lastPrinted>
  <dcterms:created xsi:type="dcterms:W3CDTF">2014-02-10T03:37:14Z</dcterms:created>
  <dcterms:modified xsi:type="dcterms:W3CDTF">2025-10-21T16:36:59Z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